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<sst xmlns="http://schemas.openxmlformats.org/spreadsheetml/2006/main" count="29" uniqueCount="29">
  <si>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Fognature</t>
  </si>
  <si>
    <t>TOTALE</t>
  </si>
  <si>
    <t>Edilizia abitativa privata</t>
  </si>
  <si>
    <t>Esproprio Piano di Zona</t>
  </si>
  <si>
    <t>Opere Pubbliche</t>
  </si>
  <si>
    <t>Casette Asismiche</t>
  </si>
  <si>
    <t>Completamento Piano di Zpona</t>
  </si>
  <si>
    <t>Attuazione Piano di Recupero</t>
  </si>
  <si>
    <t>Acquisto Palazzo Mancini</t>
  </si>
  <si>
    <t>Ufficio terremoto</t>
  </si>
  <si>
    <t>TOTALE PROGRESSIVO</t>
  </si>
  <si>
    <t>C.C. N. 3 DEL 05/06/1995</t>
  </si>
  <si>
    <t>C.C. N. 6 DEL 12/04/2002</t>
  </si>
  <si>
    <t>CC.C. n. 21 DEL 13/10/2001</t>
  </si>
  <si>
    <t>C.C. N. 26 DEL 19/07/2004</t>
  </si>
  <si>
    <t>Espropri sentenze contenziosi</t>
  </si>
  <si>
    <t>Piazza Mancini Via Trieste Via Laura Mancini</t>
  </si>
  <si>
    <t>C.C. N. 32 DEL 29/09/2006</t>
  </si>
  <si>
    <t>C.C. N. 22 DEL 03/09/2007</t>
  </si>
  <si>
    <t>C.C. N. 16 DEL 28/05/2008</t>
  </si>
  <si>
    <t>3,5,1</t>
  </si>
  <si>
    <t>3,5,2</t>
  </si>
  <si>
    <t>C.C. N. 32 DEL 05/12/2009</t>
  </si>
  <si>
    <t>3,6,1</t>
  </si>
  <si>
    <t>3,6,2</t>
  </si>
  <si>
    <t>Completamento asilo nido</t>
  </si>
  <si>
    <t>Completamento asilo nido lavori complementari</t>
  </si>
  <si>
    <t>Consulenze verifiche contabili rendicontazioni</t>
  </si>
  <si>
    <t>C.C. N. 29 DEL 03/08/2017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</si>
</sst>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3" fontId="2" fillId="11" borderId="11" xfId="44" applyFont="1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43" fontId="2" fillId="11" borderId="12" xfId="0" applyNumberFormat="1" applyFont="1" applyFill="1" applyBorder="1" applyAlignment="1">
      <alignment vertical="center"/>
    </xf>
    <xf numFmtId="43" fontId="2" fillId="9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textRotation="90"/>
    </xf>
    <xf numFmtId="43" fontId="2" fillId="0" borderId="11" xfId="44" applyFont="1" applyBorder="1" applyAlignment="1">
      <alignment horizontal="right" vertical="center"/>
    </xf>
    <xf numFmtId="43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90" wrapText="1"/>
    </xf>
    <xf numFmtId="4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43" fontId="2" fillId="0" borderId="15" xfId="0" applyNumberFormat="1" applyFont="1" applyBorder="1" applyAlignment="1">
      <alignment vertical="center"/>
    </xf>
    <xf numFmtId="43" fontId="3" fillId="11" borderId="18" xfId="0" applyNumberFormat="1" applyFont="1" applyFill="1" applyBorder="1" applyAlignment="1">
      <alignment vertical="center"/>
    </xf>
    <xf numFmtId="43" fontId="3" fillId="9" borderId="18" xfId="0" applyNumberFormat="1" applyFont="1" applyFill="1" applyBorder="1" applyAlignment="1">
      <alignment vertical="center"/>
    </xf>
    <xf numFmtId="43" fontId="3" fillId="0" borderId="19" xfId="0" applyNumberFormat="1" applyFont="1" applyBorder="1" applyAlignment="1">
      <alignment vertical="center"/>
    </xf>
    <xf numFmtId="10" fontId="3" fillId="11" borderId="18" xfId="49" applyNumberFormat="1" applyFont="1" applyFill="1" applyBorder="1" applyAlignment="1">
      <alignment horizontal="center" vertical="center"/>
    </xf>
    <xf numFmtId="10" fontId="3" fillId="9" borderId="20" xfId="49" applyNumberFormat="1" applyFont="1" applyFill="1" applyBorder="1" applyAlignment="1">
      <alignment horizontal="center" vertical="center"/>
    </xf>
    <xf numFmtId="43" fontId="2" fillId="33" borderId="11" xfId="44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3" fontId="2" fillId="6" borderId="12" xfId="0" applyNumberFormat="1" applyFont="1" applyFill="1" applyBorder="1" applyAlignment="1">
      <alignment vertical="center"/>
    </xf>
    <xf numFmtId="43" fontId="2" fillId="7" borderId="11" xfId="44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43" fontId="2" fillId="7" borderId="12" xfId="0" applyNumberFormat="1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 textRotation="90" wrapText="1"/>
    </xf>
    <xf numFmtId="10" fontId="3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3" fontId="2" fillId="11" borderId="22" xfId="44" applyFont="1" applyFill="1" applyBorder="1" applyAlignment="1">
      <alignment vertical="center"/>
    </xf>
    <xf numFmtId="43" fontId="2" fillId="0" borderId="22" xfId="44" applyFont="1" applyBorder="1" applyAlignment="1">
      <alignment horizontal="right" vertical="center"/>
    </xf>
    <xf numFmtId="43" fontId="2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43" fontId="2" fillId="11" borderId="16" xfId="44" applyFont="1" applyFill="1" applyBorder="1" applyAlignment="1">
      <alignment vertical="center"/>
    </xf>
    <xf numFmtId="43" fontId="2" fillId="0" borderId="16" xfId="44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 textRotation="90" wrapText="1"/>
    </xf>
    <xf numFmtId="43" fontId="2" fillId="33" borderId="22" xfId="44" applyFont="1" applyFill="1" applyBorder="1" applyAlignment="1">
      <alignment vertical="center"/>
    </xf>
    <xf numFmtId="43" fontId="2" fillId="33" borderId="16" xfId="44" applyFont="1" applyFill="1" applyBorder="1" applyAlignment="1">
      <alignment vertical="center"/>
    </xf>
    <xf numFmtId="43" fontId="2" fillId="7" borderId="22" xfId="44" applyFont="1" applyFill="1" applyBorder="1" applyAlignment="1">
      <alignment vertical="center"/>
    </xf>
    <xf numFmtId="43" fontId="2" fillId="7" borderId="16" xfId="44" applyFont="1" applyFill="1" applyBorder="1" applyAlignment="1">
      <alignment vertical="center"/>
    </xf>
    <xf numFmtId="0" fontId="2" fillId="11" borderId="18" xfId="0" applyFont="1" applyFill="1" applyBorder="1" applyAlignment="1">
      <alignment horizontal="center" vertical="center" textRotation="90" wrapText="1"/>
    </xf>
    <xf numFmtId="0" fontId="2" fillId="11" borderId="18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textRotation="90" wrapText="1"/>
    </xf>
    <xf numFmtId="0" fontId="2" fillId="9" borderId="18" xfId="0" applyFont="1" applyFill="1" applyBorder="1" applyAlignment="1">
      <alignment horizontal="center" vertical="center" wrapText="1"/>
    </xf>
    <xf numFmtId="43" fontId="0" fillId="9" borderId="11" xfId="44" applyFont="1" applyFill="1" applyBorder="1" applyAlignment="1">
      <alignment vertical="center"/>
    </xf>
    <xf numFmtId="43" fontId="0" fillId="9" borderId="22" xfId="44" applyFont="1" applyFill="1" applyBorder="1" applyAlignment="1">
      <alignment vertical="center"/>
    </xf>
    <xf numFmtId="43" fontId="0" fillId="9" borderId="16" xfId="44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43" fontId="2" fillId="0" borderId="18" xfId="44" applyFont="1" applyFill="1" applyBorder="1" applyAlignment="1">
      <alignment vertical="center"/>
    </xf>
    <xf numFmtId="43" fontId="2" fillId="0" borderId="18" xfId="44" applyFont="1" applyFill="1" applyBorder="1" applyAlignment="1">
      <alignment horizontal="right" vertical="center"/>
    </xf>
    <xf numFmtId="43" fontId="2" fillId="0" borderId="19" xfId="0" applyNumberFormat="1" applyFont="1" applyFill="1" applyBorder="1" applyAlignment="1">
      <alignment vertical="center"/>
    </xf>
    <xf numFmtId="43" fontId="2" fillId="11" borderId="16" xfId="44" applyFont="1" applyFill="1" applyBorder="1" applyAlignment="1">
      <alignment horizontal="right" vertical="center"/>
    </xf>
    <xf numFmtId="43" fontId="2" fillId="33" borderId="16" xfId="44" applyFont="1" applyFill="1" applyBorder="1" applyAlignment="1">
      <alignment horizontal="right" vertical="center"/>
    </xf>
    <xf numFmtId="43" fontId="2" fillId="7" borderId="16" xfId="44" applyFont="1" applyFill="1" applyBorder="1" applyAlignment="1">
      <alignment horizontal="right" vertical="center"/>
    </xf>
    <xf numFmtId="0" fontId="2" fillId="7" borderId="18" xfId="0" applyFont="1" applyFill="1" applyBorder="1" applyAlignment="1">
      <alignment horizontal="center" vertical="center" wrapText="1"/>
    </xf>
    <xf numFmtId="43" fontId="0" fillId="9" borderId="16" xfId="44" applyFont="1" applyFill="1" applyBorder="1" applyAlignment="1">
      <alignment horizontal="right" vertical="center"/>
    </xf>
    <xf numFmtId="0" fontId="2" fillId="7" borderId="2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43" fontId="3" fillId="7" borderId="26" xfId="44" applyFont="1" applyFill="1" applyBorder="1" applyAlignment="1">
      <alignment horizontal="center" vertical="center"/>
    </xf>
    <xf numFmtId="43" fontId="3" fillId="7" borderId="29" xfId="44" applyFont="1" applyFill="1" applyBorder="1" applyAlignment="1">
      <alignment horizontal="center" vertical="center"/>
    </xf>
    <xf numFmtId="43" fontId="3" fillId="7" borderId="19" xfId="44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43" fontId="3" fillId="0" borderId="25" xfId="0" applyNumberFormat="1" applyFont="1" applyBorder="1" applyAlignment="1">
      <alignment horizontal="center" vertical="center"/>
    </xf>
    <xf numFmtId="43" fontId="3" fillId="0" borderId="32" xfId="0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10" fontId="3" fillId="7" borderId="26" xfId="49" applyNumberFormat="1" applyFont="1" applyFill="1" applyBorder="1" applyAlignment="1">
      <alignment horizontal="center" vertical="center"/>
    </xf>
    <xf numFmtId="10" fontId="3" fillId="7" borderId="29" xfId="49" applyNumberFormat="1" applyFont="1" applyFill="1" applyBorder="1" applyAlignment="1">
      <alignment horizontal="center" vertical="center"/>
    </xf>
    <xf numFmtId="10" fontId="3" fillId="7" borderId="19" xfId="49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3" fillId="6" borderId="26" xfId="0" applyNumberFormat="1" applyFont="1" applyFill="1" applyBorder="1" applyAlignment="1">
      <alignment horizontal="center" vertical="center"/>
    </xf>
    <xf numFmtId="43" fontId="3" fillId="6" borderId="29" xfId="0" applyNumberFormat="1" applyFont="1" applyFill="1" applyBorder="1" applyAlignment="1">
      <alignment horizontal="center" vertical="center"/>
    </xf>
    <xf numFmtId="43" fontId="3" fillId="6" borderId="19" xfId="0" applyNumberFormat="1" applyFont="1" applyFill="1" applyBorder="1" applyAlignment="1">
      <alignment horizontal="center" vertical="center"/>
    </xf>
    <xf numFmtId="10" fontId="3" fillId="6" borderId="26" xfId="49" applyNumberFormat="1" applyFont="1" applyFill="1" applyBorder="1" applyAlignment="1">
      <alignment horizontal="center" vertical="center"/>
    </xf>
    <xf numFmtId="10" fontId="3" fillId="6" borderId="29" xfId="49" applyNumberFormat="1" applyFont="1" applyFill="1" applyBorder="1" applyAlignment="1">
      <alignment horizontal="center" vertical="center"/>
    </xf>
    <xf numFmtId="10" fontId="3" fillId="6" borderId="19" xfId="49" applyNumberFormat="1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5" zoomScaleNormal="85" zoomScalePageLayoutView="0" workbookViewId="0" topLeftCell="A1">
      <selection activeCell="A14" sqref="A14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2.140625" style="0" customWidth="1"/>
    <col min="4" max="4" width="14.8515625" style="0" customWidth="1"/>
    <col min="5" max="5" width="11.28125" style="0" bestFit="1" customWidth="1"/>
    <col min="6" max="6" width="11.28125" style="0" customWidth="1"/>
    <col min="7" max="7" width="12.140625" style="0" customWidth="1"/>
    <col min="8" max="8" width="12.421875" style="0" customWidth="1"/>
    <col min="9" max="9" width="11.28125" style="0" customWidth="1"/>
    <col min="10" max="10" width="12.7109375" style="0" customWidth="1"/>
    <col min="11" max="13" width="12.28125" style="0" customWidth="1"/>
    <col min="14" max="14" width="11.28125" style="0" bestFit="1" customWidth="1"/>
    <col min="15" max="15" width="15.140625" style="0" bestFit="1" customWidth="1"/>
    <col min="16" max="16" width="17.00390625" style="0" customWidth="1"/>
    <col min="17" max="17" width="16.57421875" style="0" customWidth="1"/>
  </cols>
  <sheetData>
    <row r="1" spans="1:17" ht="99.75" customHeight="1" thickBot="1">
      <c r="A1" s="2"/>
      <c r="B1" s="45" t="s">
        <v>2</v>
      </c>
      <c r="C1" s="40" t="s">
        <v>15</v>
      </c>
      <c r="D1" s="40" t="s">
        <v>3</v>
      </c>
      <c r="E1" s="40" t="s">
        <v>16</v>
      </c>
      <c r="F1" s="40" t="s">
        <v>27</v>
      </c>
      <c r="G1" s="30" t="s">
        <v>4</v>
      </c>
      <c r="H1" s="30" t="s">
        <v>5</v>
      </c>
      <c r="I1" s="30" t="s">
        <v>0</v>
      </c>
      <c r="J1" s="30" t="s">
        <v>6</v>
      </c>
      <c r="K1" s="30" t="s">
        <v>7</v>
      </c>
      <c r="L1" s="30" t="s">
        <v>8</v>
      </c>
      <c r="M1" s="30" t="s">
        <v>25</v>
      </c>
      <c r="N1" s="30" t="s">
        <v>26</v>
      </c>
      <c r="O1" s="47" t="s">
        <v>9</v>
      </c>
      <c r="P1" s="9" t="s">
        <v>1</v>
      </c>
      <c r="Q1" s="12" t="s">
        <v>10</v>
      </c>
    </row>
    <row r="2" spans="1:17" ht="13.5" thickBot="1">
      <c r="A2" s="82"/>
      <c r="B2" s="46">
        <v>1</v>
      </c>
      <c r="C2" s="87">
        <v>2</v>
      </c>
      <c r="D2" s="88"/>
      <c r="E2" s="88"/>
      <c r="F2" s="89"/>
      <c r="G2" s="62">
        <v>3</v>
      </c>
      <c r="H2" s="63"/>
      <c r="I2" s="63"/>
      <c r="J2" s="63"/>
      <c r="K2" s="63"/>
      <c r="L2" s="63"/>
      <c r="M2" s="63"/>
      <c r="N2" s="64"/>
      <c r="O2" s="48">
        <v>4</v>
      </c>
      <c r="P2" s="14"/>
      <c r="Q2" s="15"/>
    </row>
    <row r="3" spans="1:17" ht="13.5" thickBot="1">
      <c r="A3" s="83"/>
      <c r="B3" s="96">
        <v>1.1</v>
      </c>
      <c r="C3" s="73">
        <v>2.1</v>
      </c>
      <c r="D3" s="73">
        <v>2.2</v>
      </c>
      <c r="E3" s="73">
        <v>2.3</v>
      </c>
      <c r="F3" s="73">
        <v>2.4</v>
      </c>
      <c r="G3" s="75">
        <v>3.1</v>
      </c>
      <c r="H3" s="75">
        <v>3.2</v>
      </c>
      <c r="I3" s="75">
        <v>3.3</v>
      </c>
      <c r="J3" s="75">
        <v>3.4</v>
      </c>
      <c r="K3" s="85">
        <v>3.5</v>
      </c>
      <c r="L3" s="86"/>
      <c r="M3" s="68">
        <v>3.6</v>
      </c>
      <c r="N3" s="69"/>
      <c r="O3" s="77">
        <v>4.1</v>
      </c>
      <c r="P3" s="14"/>
      <c r="Q3" s="15"/>
    </row>
    <row r="4" spans="1:17" ht="13.5" thickBot="1">
      <c r="A4" s="84"/>
      <c r="B4" s="97"/>
      <c r="C4" s="74"/>
      <c r="D4" s="74"/>
      <c r="E4" s="74"/>
      <c r="F4" s="74"/>
      <c r="G4" s="76"/>
      <c r="H4" s="76"/>
      <c r="I4" s="76"/>
      <c r="J4" s="76"/>
      <c r="K4" s="60" t="s">
        <v>20</v>
      </c>
      <c r="L4" s="60" t="s">
        <v>21</v>
      </c>
      <c r="M4" s="60" t="s">
        <v>23</v>
      </c>
      <c r="N4" s="60" t="s">
        <v>24</v>
      </c>
      <c r="O4" s="78"/>
      <c r="P4" s="14"/>
      <c r="Q4" s="15"/>
    </row>
    <row r="5" spans="1:17" ht="27" customHeight="1">
      <c r="A5" s="16" t="s">
        <v>11</v>
      </c>
      <c r="B5" s="57">
        <v>2288110.65</v>
      </c>
      <c r="C5" s="58">
        <v>413165.52</v>
      </c>
      <c r="D5" s="58"/>
      <c r="E5" s="58"/>
      <c r="F5" s="58"/>
      <c r="G5" s="59">
        <v>392507.25</v>
      </c>
      <c r="H5" s="59"/>
      <c r="I5" s="59"/>
      <c r="J5" s="59"/>
      <c r="K5" s="59"/>
      <c r="L5" s="59"/>
      <c r="M5" s="59"/>
      <c r="N5" s="59"/>
      <c r="O5" s="61">
        <v>128907.64</v>
      </c>
      <c r="P5" s="10">
        <f aca="true" t="shared" si="0" ref="P5:P24">SUM(B5:O5)</f>
        <v>3222691.06</v>
      </c>
      <c r="Q5" s="13">
        <f>P5</f>
        <v>3222691.06</v>
      </c>
    </row>
    <row r="6" spans="1:17" ht="25.5">
      <c r="A6" s="16" t="s">
        <v>13</v>
      </c>
      <c r="B6" s="5">
        <v>929622.42</v>
      </c>
      <c r="C6" s="24"/>
      <c r="D6" s="24">
        <v>258228.45</v>
      </c>
      <c r="E6" s="24"/>
      <c r="F6" s="24"/>
      <c r="G6" s="28"/>
      <c r="H6" s="27">
        <v>77468.53</v>
      </c>
      <c r="I6" s="27">
        <v>77468.54</v>
      </c>
      <c r="J6" s="27">
        <v>30987.41</v>
      </c>
      <c r="K6" s="27">
        <v>72303.97</v>
      </c>
      <c r="L6" s="27"/>
      <c r="M6" s="27"/>
      <c r="N6" s="27"/>
      <c r="O6" s="49">
        <v>31762.1</v>
      </c>
      <c r="P6" s="10">
        <f t="shared" si="0"/>
        <v>1477841.4200000002</v>
      </c>
      <c r="Q6" s="18">
        <f>Q5+P6</f>
        <v>4700532.48</v>
      </c>
    </row>
    <row r="7" spans="1:17" ht="25.5">
      <c r="A7" s="16" t="s">
        <v>12</v>
      </c>
      <c r="B7" s="5"/>
      <c r="C7" s="24">
        <v>6750.33</v>
      </c>
      <c r="D7" s="24"/>
      <c r="E7" s="24"/>
      <c r="F7" s="24"/>
      <c r="G7" s="27"/>
      <c r="H7" s="27"/>
      <c r="I7" s="27"/>
      <c r="J7" s="27"/>
      <c r="K7" s="27">
        <v>74591.62</v>
      </c>
      <c r="L7" s="27"/>
      <c r="M7" s="27"/>
      <c r="N7" s="27"/>
      <c r="O7" s="49"/>
      <c r="P7" s="10">
        <f t="shared" si="0"/>
        <v>81341.95</v>
      </c>
      <c r="Q7" s="18">
        <f aca="true" t="shared" si="1" ref="Q7:Q24">Q6+P7</f>
        <v>4781874.430000001</v>
      </c>
    </row>
    <row r="8" spans="1:17" ht="25.5">
      <c r="A8" s="16" t="s">
        <v>14</v>
      </c>
      <c r="B8" s="5">
        <v>70377.58</v>
      </c>
      <c r="C8" s="24"/>
      <c r="D8" s="24"/>
      <c r="E8" s="24"/>
      <c r="F8" s="24"/>
      <c r="G8" s="27"/>
      <c r="H8" s="27"/>
      <c r="I8" s="27"/>
      <c r="J8" s="27"/>
      <c r="K8" s="27">
        <v>91017.18</v>
      </c>
      <c r="L8" s="27"/>
      <c r="M8" s="27"/>
      <c r="N8" s="27"/>
      <c r="O8" s="49">
        <v>38605.24</v>
      </c>
      <c r="P8" s="10">
        <f t="shared" si="0"/>
        <v>200000</v>
      </c>
      <c r="Q8" s="18">
        <f t="shared" si="1"/>
        <v>4981874.430000001</v>
      </c>
    </row>
    <row r="9" spans="1:17" ht="25.5">
      <c r="A9" s="16" t="s">
        <v>17</v>
      </c>
      <c r="B9" s="5">
        <v>588000</v>
      </c>
      <c r="C9" s="24"/>
      <c r="D9" s="24"/>
      <c r="E9" s="24">
        <v>50000</v>
      </c>
      <c r="F9" s="24"/>
      <c r="G9" s="27">
        <v>80000</v>
      </c>
      <c r="H9" s="27"/>
      <c r="I9" s="27"/>
      <c r="J9" s="27"/>
      <c r="K9" s="27"/>
      <c r="L9" s="27">
        <v>50000</v>
      </c>
      <c r="M9" s="27"/>
      <c r="N9" s="27"/>
      <c r="O9" s="49">
        <v>32000</v>
      </c>
      <c r="P9" s="10">
        <f t="shared" si="0"/>
        <v>800000</v>
      </c>
      <c r="Q9" s="18">
        <f t="shared" si="1"/>
        <v>5781874.430000001</v>
      </c>
    </row>
    <row r="10" spans="1:17" ht="25.5">
      <c r="A10" s="16" t="s">
        <v>18</v>
      </c>
      <c r="B10" s="5">
        <v>-100000</v>
      </c>
      <c r="C10" s="24"/>
      <c r="D10" s="24"/>
      <c r="E10" s="24"/>
      <c r="F10" s="24"/>
      <c r="G10" s="27">
        <v>100000</v>
      </c>
      <c r="H10" s="27"/>
      <c r="I10" s="27"/>
      <c r="J10" s="27"/>
      <c r="K10" s="27"/>
      <c r="L10" s="27"/>
      <c r="M10" s="27"/>
      <c r="N10" s="27"/>
      <c r="O10" s="49"/>
      <c r="P10" s="10">
        <f t="shared" si="0"/>
        <v>0</v>
      </c>
      <c r="Q10" s="18">
        <f t="shared" si="1"/>
        <v>5781874.430000001</v>
      </c>
    </row>
    <row r="11" spans="1:17" ht="25.5">
      <c r="A11" s="16" t="s">
        <v>19</v>
      </c>
      <c r="B11" s="5">
        <v>-200000</v>
      </c>
      <c r="C11" s="24"/>
      <c r="D11" s="24"/>
      <c r="E11" s="24"/>
      <c r="F11" s="24"/>
      <c r="G11" s="27"/>
      <c r="H11" s="27"/>
      <c r="I11" s="27"/>
      <c r="J11" s="27"/>
      <c r="K11" s="27"/>
      <c r="L11" s="27"/>
      <c r="M11" s="27">
        <v>200000</v>
      </c>
      <c r="N11" s="27"/>
      <c r="O11" s="49"/>
      <c r="P11" s="10">
        <f t="shared" si="0"/>
        <v>0</v>
      </c>
      <c r="Q11" s="18">
        <f t="shared" si="1"/>
        <v>5781874.430000001</v>
      </c>
    </row>
    <row r="12" spans="1:17" ht="26.25" thickBot="1">
      <c r="A12" s="32" t="s">
        <v>22</v>
      </c>
      <c r="B12" s="33">
        <v>-100000</v>
      </c>
      <c r="C12" s="41">
        <v>60000</v>
      </c>
      <c r="D12" s="41"/>
      <c r="E12" s="41"/>
      <c r="F12" s="41"/>
      <c r="G12" s="43"/>
      <c r="H12" s="43"/>
      <c r="I12" s="43"/>
      <c r="J12" s="43"/>
      <c r="K12" s="43"/>
      <c r="L12" s="43"/>
      <c r="M12" s="43"/>
      <c r="N12" s="43">
        <v>40000</v>
      </c>
      <c r="O12" s="50"/>
      <c r="P12" s="34">
        <f t="shared" si="0"/>
        <v>0</v>
      </c>
      <c r="Q12" s="35">
        <f t="shared" si="1"/>
        <v>5781874.430000001</v>
      </c>
    </row>
    <row r="13" spans="1:17" ht="26.25" thickBot="1">
      <c r="A13" s="53" t="s">
        <v>28</v>
      </c>
      <c r="B13" s="54"/>
      <c r="C13" s="54"/>
      <c r="D13" s="54"/>
      <c r="E13" s="54"/>
      <c r="F13" s="54">
        <v>25000</v>
      </c>
      <c r="G13" s="54">
        <v>25000</v>
      </c>
      <c r="H13" s="54"/>
      <c r="I13" s="54">
        <v>120000</v>
      </c>
      <c r="J13" s="54"/>
      <c r="K13" s="54">
        <v>27071.1927</v>
      </c>
      <c r="L13" s="54">
        <v>-50000</v>
      </c>
      <c r="M13" s="54"/>
      <c r="N13" s="54"/>
      <c r="O13" s="54">
        <v>6127.96</v>
      </c>
      <c r="P13" s="55">
        <f t="shared" si="0"/>
        <v>153199.1527</v>
      </c>
      <c r="Q13" s="56">
        <f t="shared" si="1"/>
        <v>5935073.582700001</v>
      </c>
    </row>
    <row r="14" spans="1:17" ht="12.75">
      <c r="A14" s="36"/>
      <c r="B14" s="37"/>
      <c r="C14" s="42"/>
      <c r="D14" s="42"/>
      <c r="E14" s="42"/>
      <c r="F14" s="42"/>
      <c r="G14" s="44"/>
      <c r="H14" s="44"/>
      <c r="I14" s="44"/>
      <c r="J14" s="44"/>
      <c r="K14" s="44"/>
      <c r="L14" s="44"/>
      <c r="M14" s="44"/>
      <c r="N14" s="44"/>
      <c r="O14" s="51"/>
      <c r="P14" s="38">
        <f t="shared" si="0"/>
        <v>0</v>
      </c>
      <c r="Q14" s="39">
        <f t="shared" si="1"/>
        <v>5935073.582700001</v>
      </c>
    </row>
    <row r="15" spans="1:17" ht="12.75">
      <c r="A15" s="3"/>
      <c r="B15" s="5"/>
      <c r="C15" s="24"/>
      <c r="D15" s="24"/>
      <c r="E15" s="24"/>
      <c r="F15" s="24"/>
      <c r="G15" s="27"/>
      <c r="H15" s="27"/>
      <c r="I15" s="27"/>
      <c r="J15" s="27"/>
      <c r="K15" s="27"/>
      <c r="L15" s="27"/>
      <c r="M15" s="27"/>
      <c r="N15" s="27"/>
      <c r="O15" s="49"/>
      <c r="P15" s="10">
        <f t="shared" si="0"/>
        <v>0</v>
      </c>
      <c r="Q15" s="18">
        <f t="shared" si="1"/>
        <v>5935073.582700001</v>
      </c>
    </row>
    <row r="16" spans="1:17" ht="12.75">
      <c r="A16" s="3"/>
      <c r="B16" s="5"/>
      <c r="C16" s="24"/>
      <c r="D16" s="24"/>
      <c r="E16" s="24"/>
      <c r="F16" s="24"/>
      <c r="G16" s="27"/>
      <c r="H16" s="27"/>
      <c r="I16" s="27"/>
      <c r="J16" s="27"/>
      <c r="K16" s="27"/>
      <c r="L16" s="27"/>
      <c r="M16" s="27"/>
      <c r="N16" s="27"/>
      <c r="O16" s="49"/>
      <c r="P16" s="10">
        <f t="shared" si="0"/>
        <v>0</v>
      </c>
      <c r="Q16" s="18">
        <f t="shared" si="1"/>
        <v>5935073.582700001</v>
      </c>
    </row>
    <row r="17" spans="1:17" ht="12.75">
      <c r="A17" s="3"/>
      <c r="B17" s="5"/>
      <c r="C17" s="24"/>
      <c r="D17" s="24"/>
      <c r="E17" s="24"/>
      <c r="F17" s="24"/>
      <c r="G17" s="27"/>
      <c r="H17" s="27"/>
      <c r="I17" s="27"/>
      <c r="J17" s="27"/>
      <c r="K17" s="27"/>
      <c r="L17" s="27"/>
      <c r="M17" s="27"/>
      <c r="N17" s="27"/>
      <c r="O17" s="49"/>
      <c r="P17" s="10">
        <f t="shared" si="0"/>
        <v>0</v>
      </c>
      <c r="Q17" s="18">
        <f t="shared" si="1"/>
        <v>5935073.582700001</v>
      </c>
    </row>
    <row r="18" spans="1:17" ht="12.75">
      <c r="A18" s="3"/>
      <c r="B18" s="5"/>
      <c r="C18" s="24"/>
      <c r="D18" s="24"/>
      <c r="E18" s="24"/>
      <c r="F18" s="24"/>
      <c r="G18" s="27"/>
      <c r="H18" s="27"/>
      <c r="I18" s="27"/>
      <c r="J18" s="27"/>
      <c r="K18" s="27"/>
      <c r="L18" s="27"/>
      <c r="M18" s="27"/>
      <c r="N18" s="27"/>
      <c r="O18" s="49"/>
      <c r="P18" s="10">
        <f t="shared" si="0"/>
        <v>0</v>
      </c>
      <c r="Q18" s="18">
        <f t="shared" si="1"/>
        <v>5935073.582700001</v>
      </c>
    </row>
    <row r="19" spans="1:17" ht="12.75">
      <c r="A19" s="2"/>
      <c r="B19" s="5"/>
      <c r="C19" s="24"/>
      <c r="D19" s="24"/>
      <c r="E19" s="24"/>
      <c r="F19" s="24"/>
      <c r="G19" s="27"/>
      <c r="H19" s="27"/>
      <c r="I19" s="27"/>
      <c r="J19" s="27"/>
      <c r="K19" s="27"/>
      <c r="L19" s="27"/>
      <c r="M19" s="27"/>
      <c r="N19" s="27"/>
      <c r="O19" s="49"/>
      <c r="P19" s="10">
        <f t="shared" si="0"/>
        <v>0</v>
      </c>
      <c r="Q19" s="18">
        <f t="shared" si="1"/>
        <v>5935073.582700001</v>
      </c>
    </row>
    <row r="20" spans="1:17" ht="12.75">
      <c r="A20" s="2"/>
      <c r="B20" s="5"/>
      <c r="C20" s="24"/>
      <c r="D20" s="24"/>
      <c r="E20" s="24"/>
      <c r="F20" s="24"/>
      <c r="G20" s="27"/>
      <c r="H20" s="27"/>
      <c r="I20" s="27"/>
      <c r="J20" s="27"/>
      <c r="K20" s="27"/>
      <c r="L20" s="27"/>
      <c r="M20" s="27"/>
      <c r="N20" s="27"/>
      <c r="O20" s="49"/>
      <c r="P20" s="10">
        <f t="shared" si="0"/>
        <v>0</v>
      </c>
      <c r="Q20" s="18">
        <f t="shared" si="1"/>
        <v>5935073.582700001</v>
      </c>
    </row>
    <row r="21" spans="1:17" ht="12.75">
      <c r="A21" s="2"/>
      <c r="B21" s="6"/>
      <c r="C21" s="17"/>
      <c r="D21" s="17"/>
      <c r="E21" s="17"/>
      <c r="F21" s="17"/>
      <c r="G21" s="28"/>
      <c r="H21" s="28"/>
      <c r="I21" s="28"/>
      <c r="J21" s="28"/>
      <c r="K21" s="28"/>
      <c r="L21" s="28"/>
      <c r="M21" s="28"/>
      <c r="N21" s="28"/>
      <c r="O21" s="52"/>
      <c r="P21" s="10">
        <f t="shared" si="0"/>
        <v>0</v>
      </c>
      <c r="Q21" s="18">
        <f t="shared" si="1"/>
        <v>5935073.582700001</v>
      </c>
    </row>
    <row r="22" spans="1:17" ht="12.75">
      <c r="A22" s="2"/>
      <c r="B22" s="6"/>
      <c r="C22" s="17"/>
      <c r="D22" s="17"/>
      <c r="E22" s="17"/>
      <c r="F22" s="17"/>
      <c r="G22" s="28"/>
      <c r="H22" s="28"/>
      <c r="I22" s="28"/>
      <c r="J22" s="28"/>
      <c r="K22" s="28"/>
      <c r="L22" s="28"/>
      <c r="M22" s="28"/>
      <c r="N22" s="28"/>
      <c r="O22" s="52"/>
      <c r="P22" s="10">
        <f t="shared" si="0"/>
        <v>0</v>
      </c>
      <c r="Q22" s="18">
        <f t="shared" si="1"/>
        <v>5935073.582700001</v>
      </c>
    </row>
    <row r="23" spans="1:17" ht="12.75">
      <c r="A23" s="2"/>
      <c r="B23" s="6"/>
      <c r="C23" s="17"/>
      <c r="D23" s="17"/>
      <c r="E23" s="17"/>
      <c r="F23" s="17"/>
      <c r="G23" s="28"/>
      <c r="H23" s="28"/>
      <c r="I23" s="28"/>
      <c r="J23" s="28"/>
      <c r="K23" s="28"/>
      <c r="L23" s="28"/>
      <c r="M23" s="28"/>
      <c r="N23" s="28"/>
      <c r="O23" s="52"/>
      <c r="P23" s="10">
        <f t="shared" si="0"/>
        <v>0</v>
      </c>
      <c r="Q23" s="18">
        <f t="shared" si="1"/>
        <v>5935073.582700001</v>
      </c>
    </row>
    <row r="24" spans="1:17" ht="13.5" thickBot="1">
      <c r="A24" s="2"/>
      <c r="B24" s="6"/>
      <c r="C24" s="25"/>
      <c r="D24" s="25"/>
      <c r="E24" s="25"/>
      <c r="F24" s="25"/>
      <c r="G24" s="28"/>
      <c r="H24" s="28"/>
      <c r="I24" s="28"/>
      <c r="J24" s="28"/>
      <c r="K24" s="28"/>
      <c r="L24" s="28"/>
      <c r="M24" s="28"/>
      <c r="N24" s="28"/>
      <c r="O24" s="52"/>
      <c r="P24" s="10">
        <f t="shared" si="0"/>
        <v>0</v>
      </c>
      <c r="Q24" s="35">
        <f t="shared" si="1"/>
        <v>5935073.582700001</v>
      </c>
    </row>
    <row r="25" spans="1:17" ht="13.5" customHeight="1" thickBot="1">
      <c r="A25" s="4"/>
      <c r="B25" s="7">
        <f aca="true" t="shared" si="2" ref="B25:P25">SUM(B5:B24)</f>
        <v>3476110.65</v>
      </c>
      <c r="C25" s="26">
        <f t="shared" si="2"/>
        <v>479915.85000000003</v>
      </c>
      <c r="D25" s="26">
        <f t="shared" si="2"/>
        <v>258228.45</v>
      </c>
      <c r="E25" s="26">
        <f t="shared" si="2"/>
        <v>50000</v>
      </c>
      <c r="F25" s="26">
        <f t="shared" si="2"/>
        <v>25000</v>
      </c>
      <c r="G25" s="29">
        <f t="shared" si="2"/>
        <v>597507.25</v>
      </c>
      <c r="H25" s="29">
        <f t="shared" si="2"/>
        <v>77468.53</v>
      </c>
      <c r="I25" s="29">
        <f t="shared" si="2"/>
        <v>197468.53999999998</v>
      </c>
      <c r="J25" s="29">
        <f t="shared" si="2"/>
        <v>30987.41</v>
      </c>
      <c r="K25" s="29">
        <f t="shared" si="2"/>
        <v>264983.9627</v>
      </c>
      <c r="L25" s="29">
        <f t="shared" si="2"/>
        <v>0</v>
      </c>
      <c r="M25" s="29">
        <f t="shared" si="2"/>
        <v>200000</v>
      </c>
      <c r="N25" s="29">
        <f t="shared" si="2"/>
        <v>40000</v>
      </c>
      <c r="O25" s="8">
        <f t="shared" si="2"/>
        <v>237402.93999999997</v>
      </c>
      <c r="P25" s="11">
        <f t="shared" si="2"/>
        <v>5935073.582700001</v>
      </c>
      <c r="Q25" s="70">
        <f>Q24</f>
        <v>5935073.582700001</v>
      </c>
    </row>
    <row r="26" spans="1:17" ht="16.5" thickBot="1">
      <c r="A26" s="1"/>
      <c r="B26" s="19">
        <f>B25</f>
        <v>3476110.65</v>
      </c>
      <c r="C26" s="90">
        <f>SUM(C25:F25)</f>
        <v>813144.3</v>
      </c>
      <c r="D26" s="91"/>
      <c r="E26" s="91"/>
      <c r="F26" s="92"/>
      <c r="G26" s="65">
        <f>SUM(G25:N25)</f>
        <v>1408415.6927</v>
      </c>
      <c r="H26" s="66"/>
      <c r="I26" s="66"/>
      <c r="J26" s="66"/>
      <c r="K26" s="66"/>
      <c r="L26" s="66"/>
      <c r="M26" s="66"/>
      <c r="N26" s="67"/>
      <c r="O26" s="20">
        <f>O25</f>
        <v>237402.93999999997</v>
      </c>
      <c r="P26" s="21">
        <f>P25</f>
        <v>5935073.582700001</v>
      </c>
      <c r="Q26" s="71"/>
    </row>
    <row r="27" spans="2:17" ht="16.5" thickBot="1">
      <c r="B27" s="22">
        <f>B26/Q25</f>
        <v>0.5856895624904178</v>
      </c>
      <c r="C27" s="93">
        <f>C26/Q25</f>
        <v>0.13700660803434928</v>
      </c>
      <c r="D27" s="94"/>
      <c r="E27" s="94"/>
      <c r="F27" s="95"/>
      <c r="G27" s="79">
        <f>G26/Q25</f>
        <v>0.23730383003259742</v>
      </c>
      <c r="H27" s="80"/>
      <c r="I27" s="80"/>
      <c r="J27" s="80"/>
      <c r="K27" s="80"/>
      <c r="L27" s="80"/>
      <c r="M27" s="80"/>
      <c r="N27" s="81"/>
      <c r="O27" s="23">
        <f>O26/Q25</f>
        <v>0.039999999442635374</v>
      </c>
      <c r="P27" s="31">
        <f>B27+C27+G27+O27</f>
        <v>0.9999999999999999</v>
      </c>
      <c r="Q27" s="72"/>
    </row>
  </sheetData>
  <sheetProtection/>
  <mergeCells count="20">
    <mergeCell ref="G27:N27"/>
    <mergeCell ref="A2:A4"/>
    <mergeCell ref="K3:L3"/>
    <mergeCell ref="C2:F2"/>
    <mergeCell ref="C26:F26"/>
    <mergeCell ref="C27:F27"/>
    <mergeCell ref="B3:B4"/>
    <mergeCell ref="C3:C4"/>
    <mergeCell ref="D3:D4"/>
    <mergeCell ref="E3:E4"/>
    <mergeCell ref="G2:N2"/>
    <mergeCell ref="G26:N26"/>
    <mergeCell ref="M3:N3"/>
    <mergeCell ref="Q25:Q27"/>
    <mergeCell ref="F3:F4"/>
    <mergeCell ref="G3:G4"/>
    <mergeCell ref="H3:H4"/>
    <mergeCell ref="I3:I4"/>
    <mergeCell ref="J3:J4"/>
    <mergeCell ref="O3:O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 BARONIA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</dc:creator>
  <cp:keywords/>
  <dc:description/>
  <cp:lastModifiedBy>Amministratore</cp:lastModifiedBy>
  <cp:lastPrinted>2017-08-03T10:54:09Z</cp:lastPrinted>
  <dcterms:created xsi:type="dcterms:W3CDTF">2004-07-17T09:38:47Z</dcterms:created>
  <dcterms:modified xsi:type="dcterms:W3CDTF">2017-08-11T11:39:03Z</dcterms:modified>
  <cp:category/>
  <cp:version/>
  <cp:contentType/>
  <cp:contentStatus/>
</cp:coreProperties>
</file>